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galebowman/Box/Vitalize/Investments/Diligence/Materials for DD/Supporting Materials/Can be sent to company/"/>
    </mc:Choice>
  </mc:AlternateContent>
  <xr:revisionPtr revIDLastSave="0" documentId="13_ncr:1_{4DA5D6C7-736E-364A-9364-C067B2C4C770}" xr6:coauthVersionLast="36" xr6:coauthVersionMax="36" xr10:uidLastSave="{00000000-0000-0000-0000-000000000000}"/>
  <bookViews>
    <workbookView xWindow="1140" yWindow="460" windowWidth="24400" windowHeight="14920" tabRatio="500" xr2:uid="{00000000-000D-0000-FFFF-FFFF00000000}"/>
  </bookViews>
  <sheets>
    <sheet name="Sheet1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  <c r="C20" i="1"/>
  <c r="C32" i="1"/>
  <c r="C55" i="1"/>
  <c r="D20" i="1"/>
  <c r="D61" i="1" s="1"/>
  <c r="D32" i="1"/>
  <c r="D55" i="1"/>
  <c r="E20" i="1"/>
  <c r="E63" i="1" s="1"/>
  <c r="E32" i="1"/>
  <c r="E55" i="1"/>
  <c r="F20" i="1"/>
  <c r="F32" i="1"/>
  <c r="F55" i="1"/>
  <c r="G20" i="1"/>
  <c r="G50" i="1" s="1"/>
  <c r="G32" i="1"/>
  <c r="G55" i="1"/>
  <c r="H20" i="1"/>
  <c r="H61" i="1" s="1"/>
  <c r="H32" i="1"/>
  <c r="H33" i="1" s="1"/>
  <c r="H55" i="1"/>
  <c r="I20" i="1"/>
  <c r="I63" i="1" s="1"/>
  <c r="I32" i="1"/>
  <c r="I55" i="1"/>
  <c r="H54" i="1"/>
  <c r="F50" i="1"/>
  <c r="H48" i="1"/>
  <c r="D48" i="1"/>
  <c r="F46" i="1"/>
  <c r="D46" i="1"/>
  <c r="F44" i="1"/>
  <c r="D42" i="1"/>
  <c r="I31" i="1"/>
  <c r="E31" i="1"/>
  <c r="D31" i="1"/>
  <c r="H29" i="1"/>
  <c r="G29" i="1"/>
  <c r="D27" i="1"/>
  <c r="F25" i="1"/>
  <c r="H21" i="1"/>
  <c r="I19" i="1"/>
  <c r="H19" i="1"/>
  <c r="G19" i="1"/>
  <c r="E19" i="1"/>
  <c r="D19" i="1"/>
  <c r="I17" i="1"/>
  <c r="H17" i="1"/>
  <c r="G17" i="1"/>
  <c r="F17" i="1"/>
  <c r="E17" i="1"/>
  <c r="D17" i="1"/>
  <c r="I15" i="1"/>
  <c r="H15" i="1"/>
  <c r="G15" i="1"/>
  <c r="F15" i="1"/>
  <c r="E15" i="1"/>
  <c r="D15" i="1"/>
  <c r="I13" i="1"/>
  <c r="H13" i="1"/>
  <c r="G13" i="1"/>
  <c r="F13" i="1"/>
  <c r="E13" i="1"/>
  <c r="D13" i="1"/>
  <c r="I11" i="1"/>
  <c r="H11" i="1"/>
  <c r="G11" i="1"/>
  <c r="F11" i="1"/>
  <c r="E11" i="1"/>
  <c r="D11" i="1"/>
  <c r="C7" i="1"/>
  <c r="D7" i="1" s="1"/>
  <c r="E7" i="1" s="1"/>
  <c r="F7" i="1" s="1"/>
  <c r="G7" i="1" s="1"/>
  <c r="H7" i="1" s="1"/>
  <c r="I7" i="1" s="1"/>
  <c r="F56" i="1" l="1"/>
  <c r="I33" i="1"/>
  <c r="I61" i="1"/>
  <c r="I48" i="1"/>
  <c r="I42" i="1"/>
  <c r="I52" i="1"/>
  <c r="H27" i="1"/>
  <c r="H42" i="1"/>
  <c r="H63" i="1"/>
  <c r="G40" i="1"/>
  <c r="G63" i="1"/>
  <c r="G56" i="1"/>
  <c r="G44" i="1"/>
  <c r="G54" i="1"/>
  <c r="G33" i="1"/>
  <c r="E25" i="1"/>
  <c r="E52" i="1"/>
  <c r="E56" i="1"/>
  <c r="E61" i="1"/>
  <c r="F21" i="1"/>
  <c r="E40" i="1"/>
  <c r="E50" i="1"/>
  <c r="C35" i="1"/>
  <c r="C58" i="1" s="1"/>
  <c r="C72" i="1" s="1"/>
  <c r="C74" i="1" s="1"/>
  <c r="D71" i="1" s="1"/>
  <c r="C27" i="1"/>
  <c r="C42" i="1"/>
  <c r="C48" i="1"/>
  <c r="C52" i="1"/>
  <c r="C61" i="1"/>
  <c r="C29" i="1"/>
  <c r="C33" i="1"/>
  <c r="C54" i="1"/>
  <c r="C63" i="1"/>
  <c r="D21" i="1"/>
  <c r="I21" i="1"/>
  <c r="G25" i="1"/>
  <c r="F27" i="1"/>
  <c r="D29" i="1"/>
  <c r="I29" i="1"/>
  <c r="F31" i="1"/>
  <c r="E33" i="1"/>
  <c r="C40" i="1"/>
  <c r="H40" i="1"/>
  <c r="E42" i="1"/>
  <c r="C44" i="1"/>
  <c r="I44" i="1"/>
  <c r="G46" i="1"/>
  <c r="E48" i="1"/>
  <c r="C50" i="1"/>
  <c r="H50" i="1"/>
  <c r="F52" i="1"/>
  <c r="D54" i="1"/>
  <c r="C56" i="1"/>
  <c r="H56" i="1"/>
  <c r="F61" i="1"/>
  <c r="E21" i="1"/>
  <c r="C25" i="1"/>
  <c r="I25" i="1"/>
  <c r="G27" i="1"/>
  <c r="E29" i="1"/>
  <c r="C31" i="1"/>
  <c r="H31" i="1"/>
  <c r="F33" i="1"/>
  <c r="D40" i="1"/>
  <c r="I40" i="1"/>
  <c r="F42" i="1"/>
  <c r="E44" i="1"/>
  <c r="C46" i="1"/>
  <c r="H46" i="1"/>
  <c r="G48" i="1"/>
  <c r="D50" i="1"/>
  <c r="I50" i="1"/>
  <c r="G52" i="1"/>
  <c r="F54" i="1"/>
  <c r="D56" i="1"/>
  <c r="I56" i="1"/>
  <c r="G61" i="1"/>
  <c r="F63" i="1"/>
  <c r="I35" i="1"/>
  <c r="I36" i="1" s="1"/>
  <c r="H35" i="1"/>
  <c r="H36" i="1" s="1"/>
  <c r="G35" i="1"/>
  <c r="G58" i="1" s="1"/>
  <c r="G72" i="1" s="1"/>
  <c r="F35" i="1"/>
  <c r="E35" i="1"/>
  <c r="E36" i="1" s="1"/>
  <c r="D35" i="1"/>
  <c r="D36" i="1" s="1"/>
  <c r="D33" i="1"/>
  <c r="D63" i="1"/>
  <c r="C59" i="1"/>
  <c r="C64" i="1"/>
  <c r="C36" i="1"/>
  <c r="G36" i="1"/>
  <c r="G21" i="1"/>
  <c r="D25" i="1"/>
  <c r="H25" i="1"/>
  <c r="E27" i="1"/>
  <c r="I27" i="1"/>
  <c r="F29" i="1"/>
  <c r="G31" i="1"/>
  <c r="F40" i="1"/>
  <c r="G42" i="1"/>
  <c r="D44" i="1"/>
  <c r="H44" i="1"/>
  <c r="E46" i="1"/>
  <c r="I46" i="1"/>
  <c r="F48" i="1"/>
  <c r="D52" i="1"/>
  <c r="H52" i="1"/>
  <c r="E54" i="1"/>
  <c r="I54" i="1"/>
  <c r="D58" i="1" l="1"/>
  <c r="H58" i="1"/>
  <c r="G59" i="1"/>
  <c r="G64" i="1"/>
  <c r="G67" i="1" s="1"/>
  <c r="G68" i="1" s="1"/>
  <c r="E58" i="1"/>
  <c r="E64" i="1" s="1"/>
  <c r="I58" i="1"/>
  <c r="I64" i="1" s="1"/>
  <c r="F58" i="1"/>
  <c r="F36" i="1"/>
  <c r="C67" i="1"/>
  <c r="C68" i="1" s="1"/>
  <c r="C66" i="1"/>
  <c r="D72" i="1"/>
  <c r="D74" i="1" s="1"/>
  <c r="E71" i="1" s="1"/>
  <c r="D64" i="1"/>
  <c r="D59" i="1"/>
  <c r="H72" i="1"/>
  <c r="H64" i="1"/>
  <c r="H59" i="1"/>
  <c r="G66" i="1" l="1"/>
  <c r="E59" i="1"/>
  <c r="E72" i="1"/>
  <c r="E74" i="1" s="1"/>
  <c r="F71" i="1" s="1"/>
  <c r="I59" i="1"/>
  <c r="I72" i="1"/>
  <c r="F64" i="1"/>
  <c r="F59" i="1"/>
  <c r="F72" i="1"/>
  <c r="D67" i="1"/>
  <c r="D68" i="1" s="1"/>
  <c r="D66" i="1"/>
  <c r="E66" i="1"/>
  <c r="E67" i="1"/>
  <c r="E68" i="1" s="1"/>
  <c r="I67" i="1"/>
  <c r="I68" i="1" s="1"/>
  <c r="I66" i="1"/>
  <c r="H67" i="1"/>
  <c r="H68" i="1" s="1"/>
  <c r="H66" i="1"/>
  <c r="F74" i="1" l="1"/>
  <c r="G71" i="1" s="1"/>
  <c r="G74" i="1" s="1"/>
  <c r="H71" i="1" s="1"/>
  <c r="H74" i="1" s="1"/>
  <c r="I71" i="1" s="1"/>
  <c r="I74" i="1" s="1"/>
  <c r="F67" i="1"/>
  <c r="F68" i="1" s="1"/>
  <c r="F66" i="1"/>
</calcChain>
</file>

<file path=xl/sharedStrings.xml><?xml version="1.0" encoding="utf-8"?>
<sst xmlns="http://schemas.openxmlformats.org/spreadsheetml/2006/main" count="76" uniqueCount="56">
  <si>
    <t>[Company X]</t>
  </si>
  <si>
    <t>Financial Projections</t>
  </si>
  <si>
    <t>Key by color:</t>
  </si>
  <si>
    <t>Calculated</t>
  </si>
  <si>
    <t>Management Projections</t>
  </si>
  <si>
    <t>Notes &amp; Assumptions</t>
  </si>
  <si>
    <t>Revenue</t>
  </si>
  <si>
    <t>Revenue Segment 1</t>
  </si>
  <si>
    <t>% Change</t>
  </si>
  <si>
    <t>Revenue Segment 2</t>
  </si>
  <si>
    <t>Revenue Segment 3</t>
  </si>
  <si>
    <t>Revenue Segment 4</t>
  </si>
  <si>
    <t>Revenue Segment 5</t>
  </si>
  <si>
    <t>Total Revenue</t>
  </si>
  <si>
    <t>% Total Revenue</t>
  </si>
  <si>
    <t>Gross Profit</t>
  </si>
  <si>
    <t>Gross Margin</t>
  </si>
  <si>
    <t>Operating Expense</t>
  </si>
  <si>
    <t>Sales &amp; Marketing</t>
  </si>
  <si>
    <t>General &amp; Administrative</t>
  </si>
  <si>
    <t>Research &amp; Development</t>
  </si>
  <si>
    <t>Operating Expense 4</t>
  </si>
  <si>
    <t>Operating Expense 5</t>
  </si>
  <si>
    <t>Operating Expense 6</t>
  </si>
  <si>
    <t>Operating Expense 7</t>
  </si>
  <si>
    <t>Operating Expense 8</t>
  </si>
  <si>
    <t>Total Opex</t>
  </si>
  <si>
    <t>EBITDA</t>
  </si>
  <si>
    <t>EBITDA Margin</t>
  </si>
  <si>
    <t>Depreciation</t>
  </si>
  <si>
    <t>Amortization</t>
  </si>
  <si>
    <t>EBIT</t>
  </si>
  <si>
    <t>Taxes</t>
  </si>
  <si>
    <t>% EBIT (tax rate)</t>
  </si>
  <si>
    <t>Net Income</t>
  </si>
  <si>
    <t>Net Margin %</t>
  </si>
  <si>
    <t>Cash Position</t>
  </si>
  <si>
    <t>Beginning Cash</t>
  </si>
  <si>
    <t>Operating Cash Flow</t>
  </si>
  <si>
    <t>Funding</t>
  </si>
  <si>
    <t>Ending Cash Balance</t>
  </si>
  <si>
    <t>Last Year</t>
  </si>
  <si>
    <t>This Year</t>
  </si>
  <si>
    <t>Year 1</t>
  </si>
  <si>
    <t>Year 2</t>
  </si>
  <si>
    <t>Year 3</t>
  </si>
  <si>
    <t>Year 4</t>
  </si>
  <si>
    <t>Year 5</t>
  </si>
  <si>
    <t>Management numbers</t>
  </si>
  <si>
    <t>Need to carry forward tax losses</t>
  </si>
  <si>
    <t>Cost of Sales</t>
  </si>
  <si>
    <t>COS 3</t>
  </si>
  <si>
    <t>COS 4</t>
  </si>
  <si>
    <t>Total COS</t>
  </si>
  <si>
    <t>COS Segment 1</t>
  </si>
  <si>
    <t>COS Segment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</si>
</sst>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u/>
      <sz val="8"/>
      <name val="Arial"/>
      <family val="2"/>
    </font>
    <font>
      <sz val="8"/>
      <color rgb="FF00B05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0"/>
      <color rgb="FF00B050"/>
      <name val="Arial"/>
      <family val="2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i/>
      <sz val="8"/>
      <color rgb="FF00B05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medium">
        <color rgb="FF000090"/>
      </left>
      <right/>
      <top style="medium">
        <color rgb="FF000090"/>
      </top>
      <bottom style="medium">
        <color rgb="FF000090"/>
      </bottom>
      <diagonal/>
    </border>
    <border>
      <left/>
      <right style="medium">
        <color rgb="FF000090"/>
      </right>
      <top style="medium">
        <color rgb="FF000090"/>
      </top>
      <bottom style="medium">
        <color rgb="FF00009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82">
    <xf numFmtId="0" fontId="0" fillId="0" borderId="0" xfId="0"/>
    <xf numFmtId="0" fontId="3" fillId="2" borderId="0" xfId="2" applyFont="1" applyFill="1"/>
    <xf numFmtId="0" fontId="4" fillId="2" borderId="0" xfId="2" applyFont="1" applyFill="1" applyBorder="1"/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0" fontId="4" fillId="2" borderId="0" xfId="2" applyFont="1" applyFill="1" applyBorder="1" applyAlignment="1">
      <alignment horizontal="center"/>
    </xf>
    <xf numFmtId="0" fontId="7" fillId="2" borderId="0" xfId="2" applyFont="1" applyFill="1"/>
    <xf numFmtId="0" fontId="3" fillId="3" borderId="1" xfId="2" applyFont="1" applyFill="1" applyBorder="1"/>
    <xf numFmtId="0" fontId="4" fillId="3" borderId="2" xfId="2" applyFont="1" applyFill="1" applyBorder="1"/>
    <xf numFmtId="0" fontId="8" fillId="4" borderId="3" xfId="2" applyFont="1" applyFill="1" applyBorder="1" applyAlignment="1">
      <alignment horizontal="center"/>
    </xf>
    <xf numFmtId="0" fontId="8" fillId="4" borderId="4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2" borderId="6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8" fillId="4" borderId="7" xfId="2" applyNumberFormat="1" applyFont="1" applyFill="1" applyBorder="1" applyAlignment="1"/>
    <xf numFmtId="0" fontId="3" fillId="4" borderId="8" xfId="2" applyNumberFormat="1" applyFont="1" applyFill="1" applyBorder="1" applyAlignment="1"/>
    <xf numFmtId="1" fontId="6" fillId="4" borderId="5" xfId="2" applyNumberFormat="1" applyFont="1" applyFill="1" applyBorder="1"/>
    <xf numFmtId="0" fontId="7" fillId="4" borderId="5" xfId="2" applyFont="1" applyFill="1" applyBorder="1"/>
    <xf numFmtId="0" fontId="7" fillId="4" borderId="5" xfId="0" applyFont="1" applyFill="1" applyBorder="1"/>
    <xf numFmtId="0" fontId="7" fillId="4" borderId="8" xfId="2" applyFont="1" applyFill="1" applyBorder="1"/>
    <xf numFmtId="0" fontId="4" fillId="2" borderId="6" xfId="2" applyFont="1" applyFill="1" applyBorder="1"/>
    <xf numFmtId="6" fontId="10" fillId="2" borderId="9" xfId="2" applyNumberFormat="1" applyFont="1" applyFill="1" applyBorder="1"/>
    <xf numFmtId="42" fontId="6" fillId="2" borderId="6" xfId="3" applyNumberFormat="1" applyFont="1" applyFill="1" applyBorder="1"/>
    <xf numFmtId="6" fontId="11" fillId="2" borderId="6" xfId="2" applyNumberFormat="1" applyFont="1" applyFill="1" applyBorder="1" applyAlignment="1">
      <alignment horizontal="right"/>
    </xf>
    <xf numFmtId="164" fontId="6" fillId="2" borderId="6" xfId="3" applyNumberFormat="1" applyFont="1" applyFill="1" applyBorder="1"/>
    <xf numFmtId="165" fontId="12" fillId="2" borderId="10" xfId="4" applyNumberFormat="1" applyFont="1" applyFill="1" applyBorder="1" applyAlignment="1">
      <alignment horizontal="right"/>
    </xf>
    <xf numFmtId="0" fontId="10" fillId="2" borderId="9" xfId="2" applyFont="1" applyFill="1" applyBorder="1"/>
    <xf numFmtId="0" fontId="10" fillId="2" borderId="6" xfId="2" applyFont="1" applyFill="1" applyBorder="1"/>
    <xf numFmtId="9" fontId="13" fillId="2" borderId="6" xfId="4" applyFont="1" applyFill="1" applyBorder="1"/>
    <xf numFmtId="9" fontId="10" fillId="2" borderId="9" xfId="2" applyNumberFormat="1" applyFont="1" applyFill="1" applyBorder="1"/>
    <xf numFmtId="9" fontId="10" fillId="2" borderId="6" xfId="2" applyNumberFormat="1" applyFont="1" applyFill="1" applyBorder="1"/>
    <xf numFmtId="0" fontId="4" fillId="2" borderId="11" xfId="2" applyFont="1" applyFill="1" applyBorder="1"/>
    <xf numFmtId="0" fontId="3" fillId="2" borderId="4" xfId="2" applyFont="1" applyFill="1" applyBorder="1"/>
    <xf numFmtId="42" fontId="7" fillId="2" borderId="4" xfId="3" applyNumberFormat="1" applyFont="1" applyFill="1" applyBorder="1"/>
    <xf numFmtId="42" fontId="7" fillId="2" borderId="12" xfId="3" applyNumberFormat="1" applyFont="1" applyFill="1" applyBorder="1"/>
    <xf numFmtId="0" fontId="4" fillId="2" borderId="9" xfId="2" applyFont="1" applyFill="1" applyBorder="1"/>
    <xf numFmtId="165" fontId="12" fillId="2" borderId="10" xfId="1" applyNumberFormat="1" applyFont="1" applyFill="1" applyBorder="1" applyAlignment="1">
      <alignment horizontal="right"/>
    </xf>
    <xf numFmtId="164" fontId="7" fillId="2" borderId="10" xfId="3" applyNumberFormat="1" applyFont="1" applyFill="1" applyBorder="1"/>
    <xf numFmtId="0" fontId="7" fillId="2" borderId="10" xfId="2" applyFont="1" applyFill="1" applyBorder="1"/>
    <xf numFmtId="164" fontId="6" fillId="4" borderId="3" xfId="3" applyNumberFormat="1" applyFont="1" applyFill="1" applyBorder="1"/>
    <xf numFmtId="164" fontId="7" fillId="4" borderId="3" xfId="3" applyNumberFormat="1" applyFont="1" applyFill="1" applyBorder="1"/>
    <xf numFmtId="0" fontId="7" fillId="4" borderId="3" xfId="2" applyFont="1" applyFill="1" applyBorder="1"/>
    <xf numFmtId="0" fontId="7" fillId="4" borderId="4" xfId="2" applyFont="1" applyFill="1" applyBorder="1"/>
    <xf numFmtId="0" fontId="12" fillId="2" borderId="6" xfId="2" applyFont="1" applyFill="1" applyBorder="1" applyAlignment="1">
      <alignment horizontal="right"/>
    </xf>
    <xf numFmtId="165" fontId="12" fillId="2" borderId="6" xfId="1" applyNumberFormat="1" applyFont="1" applyFill="1" applyBorder="1" applyAlignment="1">
      <alignment horizontal="right"/>
    </xf>
    <xf numFmtId="0" fontId="0" fillId="2" borderId="6" xfId="2" applyFont="1" applyFill="1" applyBorder="1"/>
    <xf numFmtId="164" fontId="6" fillId="2" borderId="6" xfId="2" applyNumberFormat="1" applyFont="1" applyFill="1" applyBorder="1"/>
    <xf numFmtId="5" fontId="7" fillId="2" borderId="10" xfId="2" applyNumberFormat="1" applyFont="1" applyFill="1" applyBorder="1"/>
    <xf numFmtId="42" fontId="7" fillId="2" borderId="12" xfId="4" applyNumberFormat="1" applyFont="1" applyFill="1" applyBorder="1"/>
    <xf numFmtId="164" fontId="6" fillId="2" borderId="10" xfId="3" applyNumberFormat="1" applyFont="1" applyFill="1" applyBorder="1"/>
    <xf numFmtId="0" fontId="6" fillId="4" borderId="3" xfId="2" applyFont="1" applyFill="1" applyBorder="1"/>
    <xf numFmtId="0" fontId="3" fillId="2" borderId="9" xfId="2" applyFont="1" applyFill="1" applyBorder="1" applyAlignment="1">
      <alignment horizontal="left"/>
    </xf>
    <xf numFmtId="6" fontId="10" fillId="2" borderId="6" xfId="2" applyNumberFormat="1" applyFont="1" applyFill="1" applyBorder="1"/>
    <xf numFmtId="6" fontId="14" fillId="2" borderId="4" xfId="2" applyNumberFormat="1" applyFont="1" applyFill="1" applyBorder="1" applyAlignment="1">
      <alignment horizontal="right"/>
    </xf>
    <xf numFmtId="0" fontId="7" fillId="2" borderId="10" xfId="3" applyNumberFormat="1" applyFont="1" applyFill="1" applyBorder="1" applyAlignment="1">
      <alignment horizontal="right"/>
    </xf>
    <xf numFmtId="42" fontId="6" fillId="2" borderId="10" xfId="2" applyNumberFormat="1" applyFont="1" applyFill="1" applyBorder="1"/>
    <xf numFmtId="42" fontId="6" fillId="2" borderId="10" xfId="0" applyNumberFormat="1" applyFont="1" applyFill="1" applyBorder="1"/>
    <xf numFmtId="6" fontId="15" fillId="2" borderId="6" xfId="2" applyNumberFormat="1" applyFont="1" applyFill="1" applyBorder="1" applyAlignment="1">
      <alignment horizontal="right"/>
    </xf>
    <xf numFmtId="9" fontId="11" fillId="2" borderId="6" xfId="2" applyNumberFormat="1" applyFont="1" applyFill="1" applyBorder="1" applyAlignment="1">
      <alignment horizontal="right"/>
    </xf>
    <xf numFmtId="0" fontId="7" fillId="4" borderId="3" xfId="3" applyNumberFormat="1" applyFont="1" applyFill="1" applyBorder="1" applyAlignment="1">
      <alignment horizontal="right"/>
    </xf>
    <xf numFmtId="0" fontId="7" fillId="4" borderId="4" xfId="3" applyNumberFormat="1" applyFont="1" applyFill="1" applyBorder="1" applyAlignment="1">
      <alignment horizontal="right"/>
    </xf>
    <xf numFmtId="6" fontId="10" fillId="2" borderId="6" xfId="2" applyNumberFormat="1" applyFont="1" applyFill="1" applyBorder="1" applyAlignment="1">
      <alignment horizontal="right"/>
    </xf>
    <xf numFmtId="42" fontId="7" fillId="2" borderId="10" xfId="3" applyNumberFormat="1" applyFont="1" applyFill="1" applyBorder="1" applyAlignment="1">
      <alignment horizontal="right"/>
    </xf>
    <xf numFmtId="42" fontId="7" fillId="2" borderId="6" xfId="3" applyNumberFormat="1" applyFont="1" applyFill="1" applyBorder="1"/>
    <xf numFmtId="42" fontId="6" fillId="2" borderId="10" xfId="3" applyNumberFormat="1" applyFont="1" applyFill="1" applyBorder="1" applyAlignment="1">
      <alignment horizontal="right"/>
    </xf>
    <xf numFmtId="0" fontId="6" fillId="2" borderId="0" xfId="2" applyFont="1" applyFill="1" applyBorder="1"/>
    <xf numFmtId="164" fontId="7" fillId="2" borderId="0" xfId="3" applyNumberFormat="1" applyFont="1" applyFill="1" applyBorder="1"/>
    <xf numFmtId="0" fontId="7" fillId="2" borderId="0" xfId="2" applyFont="1" applyFill="1" applyBorder="1"/>
    <xf numFmtId="0" fontId="9" fillId="2" borderId="0" xfId="2" applyFont="1" applyFill="1"/>
    <xf numFmtId="9" fontId="7" fillId="2" borderId="10" xfId="2" applyNumberFormat="1" applyFont="1" applyFill="1" applyBorder="1"/>
    <xf numFmtId="0" fontId="12" fillId="2" borderId="10" xfId="4" applyNumberFormat="1" applyFont="1" applyFill="1" applyBorder="1" applyAlignment="1">
      <alignment horizontal="right"/>
    </xf>
    <xf numFmtId="0" fontId="4" fillId="2" borderId="13" xfId="2" applyFont="1" applyFill="1" applyBorder="1"/>
    <xf numFmtId="164" fontId="4" fillId="2" borderId="0" xfId="3" applyNumberFormat="1" applyFont="1" applyFill="1" applyBorder="1"/>
    <xf numFmtId="0" fontId="0" fillId="0" borderId="0" xfId="0" applyBorder="1"/>
    <xf numFmtId="0" fontId="8" fillId="4" borderId="11" xfId="2" applyFont="1" applyFill="1" applyBorder="1" applyAlignment="1">
      <alignment horizontal="left"/>
    </xf>
    <xf numFmtId="0" fontId="8" fillId="4" borderId="3" xfId="2" applyFont="1" applyFill="1" applyBorder="1" applyAlignment="1">
      <alignment horizontal="left"/>
    </xf>
    <xf numFmtId="0" fontId="3" fillId="2" borderId="11" xfId="2" applyFont="1" applyFill="1" applyBorder="1" applyAlignment="1">
      <alignment horizontal="left"/>
    </xf>
    <xf numFmtId="0" fontId="4" fillId="2" borderId="4" xfId="2" applyFont="1" applyFill="1" applyBorder="1" applyAlignment="1">
      <alignment horizontal="left"/>
    </xf>
    <xf numFmtId="0" fontId="3" fillId="2" borderId="4" xfId="2" applyFont="1" applyFill="1" applyBorder="1" applyAlignment="1">
      <alignment horizontal="left"/>
    </xf>
  </cellXfs>
  <cellStyles count="11">
    <cellStyle name="Comma 3" xfId="3" xr:uid="{00000000-0005-0000-0000-000000000000}"/>
    <cellStyle name="Followed Hyperlink" xfId="6" builtinId="9" hidden="1"/>
    <cellStyle name="Followed Hyperlink" xfId="8" builtinId="9" hidden="1"/>
    <cellStyle name="Followed Hyperlink" xfId="10" builtinId="9" hidden="1"/>
    <cellStyle name="Hyperlink" xfId="5" builtinId="8" hidden="1"/>
    <cellStyle name="Hyperlink" xfId="7" builtinId="8" hidden="1"/>
    <cellStyle name="Hyperlink" xfId="9" builtinId="8" hidden="1"/>
    <cellStyle name="Normal" xfId="0" builtinId="0"/>
    <cellStyle name="Normal 3" xfId="2" xr:uid="{00000000-0005-0000-0000-000008000000}"/>
    <cellStyle name="Percent" xfId="1" builtinId="5"/>
    <cellStyle name="Percent 3" xfId="4" xr:uid="{00000000-0005-0000-0000-00000A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showGridLines="0" tabSelected="1" zoomScale="140" zoomScaleNormal="14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E73" sqref="E73"/>
    </sheetView>
  </sheetViews>
  <sheetFormatPr baseColWidth="10" defaultRowHeight="16" x14ac:dyDescent="0.2"/>
  <cols>
    <col min="1" max="1" width="4.1640625" style="2" customWidth="1"/>
    <col min="2" max="2" width="21.83203125" style="2" customWidth="1"/>
    <col min="3" max="3" width="10.6640625" style="68" customWidth="1"/>
    <col min="4" max="9" width="10.6640625" style="70" customWidth="1"/>
    <col min="10" max="10" width="26.83203125" style="2" customWidth="1"/>
  </cols>
  <sheetData>
    <row r="1" spans="1:10" x14ac:dyDescent="0.2">
      <c r="A1" s="1" t="s">
        <v>0</v>
      </c>
      <c r="C1" s="3"/>
      <c r="D1" s="3"/>
      <c r="E1" s="3"/>
      <c r="F1" s="3"/>
      <c r="G1" s="3"/>
      <c r="H1" s="3"/>
      <c r="I1" s="3"/>
      <c r="J1" s="3"/>
    </row>
    <row r="2" spans="1:10" x14ac:dyDescent="0.2">
      <c r="A2" s="1" t="s">
        <v>1</v>
      </c>
      <c r="C2" s="3"/>
      <c r="D2" s="3"/>
      <c r="E2" s="3"/>
      <c r="F2" s="3"/>
      <c r="G2" s="3"/>
      <c r="H2" s="3"/>
      <c r="I2" s="3"/>
      <c r="J2" s="3"/>
    </row>
    <row r="3" spans="1:10" x14ac:dyDescent="0.2">
      <c r="A3" s="4" t="s">
        <v>2</v>
      </c>
      <c r="C3" s="3"/>
      <c r="D3" s="3"/>
      <c r="E3" s="3"/>
      <c r="F3" s="3"/>
      <c r="G3" s="3"/>
      <c r="H3" s="3"/>
      <c r="I3" s="3"/>
      <c r="J3" s="3"/>
    </row>
    <row r="4" spans="1:10" x14ac:dyDescent="0.2">
      <c r="A4" s="5" t="s">
        <v>48</v>
      </c>
      <c r="C4" s="3"/>
      <c r="D4" s="3"/>
      <c r="E4" s="3"/>
      <c r="F4" s="3"/>
      <c r="G4" s="3"/>
      <c r="H4" s="3"/>
      <c r="I4" s="3"/>
      <c r="J4" s="3"/>
    </row>
    <row r="5" spans="1:10" x14ac:dyDescent="0.2">
      <c r="A5" s="7" t="s">
        <v>3</v>
      </c>
      <c r="C5" s="6"/>
      <c r="D5" s="6"/>
      <c r="E5" s="6"/>
      <c r="F5" s="6"/>
      <c r="G5" s="6"/>
      <c r="H5" s="6"/>
      <c r="I5" s="6"/>
      <c r="J5" s="6"/>
    </row>
    <row r="6" spans="1:10" ht="17" thickBot="1" x14ac:dyDescent="0.25">
      <c r="A6" s="7"/>
      <c r="C6" s="6" t="s">
        <v>41</v>
      </c>
      <c r="D6" s="6" t="s">
        <v>42</v>
      </c>
      <c r="E6" s="6" t="s">
        <v>43</v>
      </c>
      <c r="F6" s="6" t="s">
        <v>44</v>
      </c>
      <c r="G6" s="6" t="s">
        <v>45</v>
      </c>
      <c r="H6" s="6" t="s">
        <v>46</v>
      </c>
      <c r="I6" s="6" t="s">
        <v>47</v>
      </c>
      <c r="J6" s="6"/>
    </row>
    <row r="7" spans="1:10" ht="17" thickBot="1" x14ac:dyDescent="0.25">
      <c r="A7" s="8" t="s">
        <v>4</v>
      </c>
      <c r="B7" s="9"/>
      <c r="C7" s="10">
        <f ca="1">YEAR(TODAY())-1</f>
        <v>2020</v>
      </c>
      <c r="D7" s="10">
        <f ca="1">C7+1</f>
        <v>2021</v>
      </c>
      <c r="E7" s="10">
        <f t="shared" ref="E7:G7" ca="1" si="0">D7+1</f>
        <v>2022</v>
      </c>
      <c r="F7" s="10">
        <f t="shared" ca="1" si="0"/>
        <v>2023</v>
      </c>
      <c r="G7" s="10">
        <f t="shared" ca="1" si="0"/>
        <v>2024</v>
      </c>
      <c r="H7" s="10">
        <f ca="1">G7+1</f>
        <v>2025</v>
      </c>
      <c r="I7" s="11">
        <f ca="1">H7+1</f>
        <v>2026</v>
      </c>
      <c r="J7" s="12" t="s">
        <v>5</v>
      </c>
    </row>
    <row r="8" spans="1:10" x14ac:dyDescent="0.2">
      <c r="C8" s="13"/>
      <c r="D8" s="14"/>
      <c r="E8" s="14"/>
      <c r="F8" s="14"/>
      <c r="G8" s="14"/>
      <c r="H8" s="14"/>
      <c r="I8" s="15"/>
      <c r="J8" s="16"/>
    </row>
    <row r="9" spans="1:10" x14ac:dyDescent="0.2">
      <c r="A9" s="17" t="s">
        <v>6</v>
      </c>
      <c r="B9" s="18"/>
      <c r="C9" s="19"/>
      <c r="D9" s="20"/>
      <c r="E9" s="20"/>
      <c r="F9" s="20"/>
      <c r="G9" s="21"/>
      <c r="H9" s="22"/>
      <c r="I9" s="22"/>
      <c r="J9" s="23"/>
    </row>
    <row r="10" spans="1:10" x14ac:dyDescent="0.2">
      <c r="A10" s="24"/>
      <c r="B10" s="71" t="s">
        <v>7</v>
      </c>
      <c r="C10" s="25">
        <v>0</v>
      </c>
      <c r="D10" s="25">
        <v>250000</v>
      </c>
      <c r="E10" s="25">
        <v>1500000</v>
      </c>
      <c r="F10" s="25">
        <v>5000000</v>
      </c>
      <c r="G10" s="25">
        <v>12000000</v>
      </c>
      <c r="H10" s="25">
        <v>20000000</v>
      </c>
      <c r="I10" s="25">
        <v>35000000</v>
      </c>
      <c r="J10" s="23"/>
    </row>
    <row r="11" spans="1:10" x14ac:dyDescent="0.2">
      <c r="A11" s="24"/>
      <c r="B11" s="26" t="s">
        <v>8</v>
      </c>
      <c r="C11" s="27"/>
      <c r="D11" s="28" t="e">
        <f t="shared" ref="D11:I11" si="1">(D10-C10)/C10</f>
        <v>#DIV/0!</v>
      </c>
      <c r="E11" s="28">
        <f t="shared" si="1"/>
        <v>5</v>
      </c>
      <c r="F11" s="28">
        <f t="shared" si="1"/>
        <v>2.3333333333333335</v>
      </c>
      <c r="G11" s="28">
        <f t="shared" si="1"/>
        <v>1.4</v>
      </c>
      <c r="H11" s="28">
        <f t="shared" si="1"/>
        <v>0.66666666666666663</v>
      </c>
      <c r="I11" s="28">
        <f t="shared" si="1"/>
        <v>0.75</v>
      </c>
      <c r="J11" s="23"/>
    </row>
    <row r="12" spans="1:10" x14ac:dyDescent="0.2">
      <c r="A12" s="29"/>
      <c r="B12" s="71" t="s">
        <v>9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3"/>
    </row>
    <row r="13" spans="1:10" x14ac:dyDescent="0.2">
      <c r="A13" s="29"/>
      <c r="B13" s="26" t="s">
        <v>8</v>
      </c>
      <c r="C13" s="27"/>
      <c r="D13" s="28" t="e">
        <f>(D12-C12)/C12</f>
        <v>#DIV/0!</v>
      </c>
      <c r="E13" s="28" t="e">
        <f t="shared" ref="E13:G13" si="2">(E12-D12)/D12</f>
        <v>#DIV/0!</v>
      </c>
      <c r="F13" s="28" t="e">
        <f t="shared" si="2"/>
        <v>#DIV/0!</v>
      </c>
      <c r="G13" s="28" t="e">
        <f t="shared" si="2"/>
        <v>#DIV/0!</v>
      </c>
      <c r="H13" s="28" t="e">
        <f>(H12-G12)/G12</f>
        <v>#DIV/0!</v>
      </c>
      <c r="I13" s="28" t="e">
        <f>(I12-H12)/H12</f>
        <v>#DIV/0!</v>
      </c>
      <c r="J13" s="23"/>
    </row>
    <row r="14" spans="1:10" hidden="1" x14ac:dyDescent="0.2">
      <c r="A14" s="29"/>
      <c r="B14" s="71" t="s">
        <v>10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3"/>
    </row>
    <row r="15" spans="1:10" hidden="1" x14ac:dyDescent="0.2">
      <c r="A15" s="29"/>
      <c r="B15" s="26" t="s">
        <v>8</v>
      </c>
      <c r="C15" s="31"/>
      <c r="D15" s="28" t="e">
        <f>(D14-C14)/C14</f>
        <v>#DIV/0!</v>
      </c>
      <c r="E15" s="28" t="e">
        <f t="shared" ref="E15:G15" si="3">(E14-D14)/D14</f>
        <v>#DIV/0!</v>
      </c>
      <c r="F15" s="28" t="e">
        <f t="shared" si="3"/>
        <v>#DIV/0!</v>
      </c>
      <c r="G15" s="28" t="e">
        <f t="shared" si="3"/>
        <v>#DIV/0!</v>
      </c>
      <c r="H15" s="28" t="e">
        <f>(H14-G14)/G14</f>
        <v>#DIV/0!</v>
      </c>
      <c r="I15" s="28" t="e">
        <f>(I14-H14)/H14</f>
        <v>#DIV/0!</v>
      </c>
      <c r="J15" s="23"/>
    </row>
    <row r="16" spans="1:10" hidden="1" x14ac:dyDescent="0.2">
      <c r="A16" s="32"/>
      <c r="B16" s="71" t="s">
        <v>11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3"/>
    </row>
    <row r="17" spans="1:10" hidden="1" x14ac:dyDescent="0.2">
      <c r="A17" s="29"/>
      <c r="B17" s="26" t="s">
        <v>8</v>
      </c>
      <c r="C17" s="27"/>
      <c r="D17" s="28" t="e">
        <f>(D16-C16)/C16</f>
        <v>#DIV/0!</v>
      </c>
      <c r="E17" s="28" t="e">
        <f t="shared" ref="E17:G17" si="4">(E16-D16)/D16</f>
        <v>#DIV/0!</v>
      </c>
      <c r="F17" s="28" t="e">
        <f t="shared" si="4"/>
        <v>#DIV/0!</v>
      </c>
      <c r="G17" s="28" t="e">
        <f t="shared" si="4"/>
        <v>#DIV/0!</v>
      </c>
      <c r="H17" s="28" t="e">
        <f>(H16-G16)/G16</f>
        <v>#DIV/0!</v>
      </c>
      <c r="I17" s="28" t="e">
        <f>(I16-H16)/H16</f>
        <v>#DIV/0!</v>
      </c>
      <c r="J17" s="23"/>
    </row>
    <row r="18" spans="1:10" hidden="1" x14ac:dyDescent="0.2">
      <c r="A18" s="29"/>
      <c r="B18" s="71" t="s">
        <v>12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3"/>
    </row>
    <row r="19" spans="1:10" hidden="1" x14ac:dyDescent="0.2">
      <c r="A19" s="32"/>
      <c r="B19" s="26" t="s">
        <v>8</v>
      </c>
      <c r="C19" s="27"/>
      <c r="D19" s="28" t="e">
        <f>(D18-C18)/C18</f>
        <v>#DIV/0!</v>
      </c>
      <c r="E19" s="28" t="e">
        <f t="shared" ref="E19:G19" si="5">(E18-D18)/D18</f>
        <v>#DIV/0!</v>
      </c>
      <c r="F19" s="73" t="e">
        <f>(F18-E18)/E18</f>
        <v>#DIV/0!</v>
      </c>
      <c r="G19" s="28" t="e">
        <f t="shared" si="5"/>
        <v>#DIV/0!</v>
      </c>
      <c r="H19" s="28" t="e">
        <f>(H18-G18)/G18</f>
        <v>#DIV/0!</v>
      </c>
      <c r="I19" s="28" t="e">
        <f>(I18-H18)/H18</f>
        <v>#DIV/0!</v>
      </c>
      <c r="J19" s="23"/>
    </row>
    <row r="20" spans="1:10" x14ac:dyDescent="0.2">
      <c r="A20" s="34"/>
      <c r="B20" s="35" t="s">
        <v>13</v>
      </c>
      <c r="C20" s="36">
        <f>C18+C16+C14+C12+C10</f>
        <v>0</v>
      </c>
      <c r="D20" s="37">
        <f>D18+D16+D14+D12+D10</f>
        <v>250000</v>
      </c>
      <c r="E20" s="37">
        <f t="shared" ref="E20:G20" si="6">E18+E16+E14+E12+E10</f>
        <v>1500000</v>
      </c>
      <c r="F20" s="37">
        <f t="shared" si="6"/>
        <v>5000000</v>
      </c>
      <c r="G20" s="37">
        <f t="shared" si="6"/>
        <v>12000000</v>
      </c>
      <c r="H20" s="37">
        <f>H18+H16+H14+H12+H10</f>
        <v>20000000</v>
      </c>
      <c r="I20" s="37">
        <f>I18+I16+I14+I12+I10</f>
        <v>35000000</v>
      </c>
      <c r="J20" s="23"/>
    </row>
    <row r="21" spans="1:10" x14ac:dyDescent="0.2">
      <c r="A21" s="38"/>
      <c r="B21" s="26" t="s">
        <v>8</v>
      </c>
      <c r="C21" s="27"/>
      <c r="D21" s="39" t="e">
        <f>(D20-C20)/C20</f>
        <v>#DIV/0!</v>
      </c>
      <c r="E21" s="39">
        <f t="shared" ref="E21:G21" si="7">(E20-D20)/D20</f>
        <v>5</v>
      </c>
      <c r="F21" s="39">
        <f t="shared" si="7"/>
        <v>2.3333333333333335</v>
      </c>
      <c r="G21" s="39">
        <f t="shared" si="7"/>
        <v>1.4</v>
      </c>
      <c r="H21" s="39">
        <f>(H20-G20)/G20</f>
        <v>0.66666666666666663</v>
      </c>
      <c r="I21" s="39">
        <f>(I20-H20)/H20</f>
        <v>0.75</v>
      </c>
      <c r="J21" s="23"/>
    </row>
    <row r="22" spans="1:10" x14ac:dyDescent="0.2">
      <c r="A22" s="38"/>
      <c r="B22" s="23"/>
      <c r="C22" s="27"/>
      <c r="D22" s="40"/>
      <c r="E22" s="72"/>
      <c r="F22" s="72"/>
      <c r="G22" s="72"/>
      <c r="H22" s="72"/>
      <c r="I22" s="72"/>
      <c r="J22" s="23"/>
    </row>
    <row r="23" spans="1:10" x14ac:dyDescent="0.2">
      <c r="A23" s="77" t="s">
        <v>50</v>
      </c>
      <c r="B23" s="78"/>
      <c r="C23" s="42"/>
      <c r="D23" s="43"/>
      <c r="E23" s="44"/>
      <c r="F23" s="44"/>
      <c r="G23" s="44"/>
      <c r="H23" s="45"/>
      <c r="I23" s="45"/>
      <c r="J23" s="23"/>
    </row>
    <row r="24" spans="1:10" x14ac:dyDescent="0.2">
      <c r="A24" s="38"/>
      <c r="B24" s="71" t="s">
        <v>54</v>
      </c>
      <c r="C24" s="25">
        <v>0</v>
      </c>
      <c r="D24" s="25">
        <v>150000</v>
      </c>
      <c r="E24" s="25">
        <v>700000</v>
      </c>
      <c r="F24" s="25">
        <v>1500000</v>
      </c>
      <c r="G24" s="25">
        <v>2000000</v>
      </c>
      <c r="H24" s="25">
        <v>3000000</v>
      </c>
      <c r="I24" s="25">
        <v>4500000</v>
      </c>
      <c r="J24" s="23"/>
    </row>
    <row r="25" spans="1:10" x14ac:dyDescent="0.2">
      <c r="A25" s="38"/>
      <c r="B25" s="46" t="s">
        <v>14</v>
      </c>
      <c r="C25" s="47" t="e">
        <f t="shared" ref="C25:I25" si="8">C24/C$20</f>
        <v>#DIV/0!</v>
      </c>
      <c r="D25" s="47">
        <f t="shared" si="8"/>
        <v>0.6</v>
      </c>
      <c r="E25" s="47">
        <f t="shared" si="8"/>
        <v>0.46666666666666667</v>
      </c>
      <c r="F25" s="47">
        <f t="shared" si="8"/>
        <v>0.3</v>
      </c>
      <c r="G25" s="47">
        <f t="shared" si="8"/>
        <v>0.16666666666666666</v>
      </c>
      <c r="H25" s="47">
        <f t="shared" si="8"/>
        <v>0.15</v>
      </c>
      <c r="I25" s="47">
        <f t="shared" si="8"/>
        <v>0.12857142857142856</v>
      </c>
      <c r="J25" s="23"/>
    </row>
    <row r="26" spans="1:10" x14ac:dyDescent="0.2">
      <c r="A26" s="38"/>
      <c r="B26" s="71" t="s">
        <v>55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3"/>
    </row>
    <row r="27" spans="1:10" x14ac:dyDescent="0.2">
      <c r="A27" s="38"/>
      <c r="B27" s="46" t="s">
        <v>14</v>
      </c>
      <c r="C27" s="47" t="e">
        <f t="shared" ref="C27:I27" si="9">C26/C$20</f>
        <v>#DIV/0!</v>
      </c>
      <c r="D27" s="47">
        <f t="shared" si="9"/>
        <v>0</v>
      </c>
      <c r="E27" s="47">
        <f t="shared" si="9"/>
        <v>0</v>
      </c>
      <c r="F27" s="47">
        <f t="shared" si="9"/>
        <v>0</v>
      </c>
      <c r="G27" s="47">
        <f t="shared" si="9"/>
        <v>0</v>
      </c>
      <c r="H27" s="47">
        <f t="shared" si="9"/>
        <v>0</v>
      </c>
      <c r="I27" s="47">
        <f t="shared" si="9"/>
        <v>0</v>
      </c>
      <c r="J27" s="23"/>
    </row>
    <row r="28" spans="1:10" hidden="1" x14ac:dyDescent="0.2">
      <c r="A28" s="38"/>
      <c r="B28" s="71" t="s">
        <v>51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48"/>
    </row>
    <row r="29" spans="1:10" hidden="1" x14ac:dyDescent="0.2">
      <c r="A29" s="38"/>
      <c r="B29" s="46" t="s">
        <v>14</v>
      </c>
      <c r="C29" s="47" t="e">
        <f t="shared" ref="C29:I29" si="10">C28/C$20</f>
        <v>#DIV/0!</v>
      </c>
      <c r="D29" s="47">
        <f t="shared" si="10"/>
        <v>0</v>
      </c>
      <c r="E29" s="47">
        <f t="shared" si="10"/>
        <v>0</v>
      </c>
      <c r="F29" s="47">
        <f t="shared" si="10"/>
        <v>0</v>
      </c>
      <c r="G29" s="47">
        <f t="shared" si="10"/>
        <v>0</v>
      </c>
      <c r="H29" s="47">
        <f t="shared" si="10"/>
        <v>0</v>
      </c>
      <c r="I29" s="47">
        <f t="shared" si="10"/>
        <v>0</v>
      </c>
      <c r="J29" s="48"/>
    </row>
    <row r="30" spans="1:10" hidden="1" x14ac:dyDescent="0.2">
      <c r="A30" s="38"/>
      <c r="B30" s="71" t="s">
        <v>52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3"/>
    </row>
    <row r="31" spans="1:10" hidden="1" x14ac:dyDescent="0.2">
      <c r="A31" s="38"/>
      <c r="B31" s="46" t="s">
        <v>14</v>
      </c>
      <c r="C31" s="47" t="e">
        <f t="shared" ref="C31:I31" si="11">C30/C$20</f>
        <v>#DIV/0!</v>
      </c>
      <c r="D31" s="47">
        <f t="shared" si="11"/>
        <v>0</v>
      </c>
      <c r="E31" s="47">
        <f t="shared" si="11"/>
        <v>0</v>
      </c>
      <c r="F31" s="47">
        <f t="shared" si="11"/>
        <v>0</v>
      </c>
      <c r="G31" s="47">
        <f t="shared" si="11"/>
        <v>0</v>
      </c>
      <c r="H31" s="47">
        <f t="shared" si="11"/>
        <v>0</v>
      </c>
      <c r="I31" s="47">
        <f t="shared" si="11"/>
        <v>0</v>
      </c>
      <c r="J31" s="23"/>
    </row>
    <row r="32" spans="1:10" x14ac:dyDescent="0.2">
      <c r="A32" s="34"/>
      <c r="B32" s="35" t="s">
        <v>53</v>
      </c>
      <c r="C32" s="36">
        <f>C24+C26+C28+C30</f>
        <v>0</v>
      </c>
      <c r="D32" s="37">
        <f>D24+D26+D28+D30</f>
        <v>150000</v>
      </c>
      <c r="E32" s="37">
        <f t="shared" ref="E32:I32" si="12">E24+E26+E28+E30</f>
        <v>700000</v>
      </c>
      <c r="F32" s="37">
        <f t="shared" si="12"/>
        <v>1500000</v>
      </c>
      <c r="G32" s="37">
        <f t="shared" si="12"/>
        <v>2000000</v>
      </c>
      <c r="H32" s="37">
        <f t="shared" si="12"/>
        <v>3000000</v>
      </c>
      <c r="I32" s="37">
        <f t="shared" si="12"/>
        <v>4500000</v>
      </c>
      <c r="J32" s="23"/>
    </row>
    <row r="33" spans="1:10" x14ac:dyDescent="0.2">
      <c r="A33" s="38"/>
      <c r="B33" s="46" t="s">
        <v>14</v>
      </c>
      <c r="C33" s="47" t="e">
        <f>C32/C20</f>
        <v>#DIV/0!</v>
      </c>
      <c r="D33" s="28">
        <f>D32/D20</f>
        <v>0.6</v>
      </c>
      <c r="E33" s="28">
        <f t="shared" ref="E33:I33" si="13">E32/E20</f>
        <v>0.46666666666666667</v>
      </c>
      <c r="F33" s="28">
        <f t="shared" si="13"/>
        <v>0.3</v>
      </c>
      <c r="G33" s="28">
        <f t="shared" si="13"/>
        <v>0.16666666666666666</v>
      </c>
      <c r="H33" s="28">
        <f t="shared" si="13"/>
        <v>0.15</v>
      </c>
      <c r="I33" s="28">
        <f t="shared" si="13"/>
        <v>0.12857142857142856</v>
      </c>
      <c r="J33" s="23"/>
    </row>
    <row r="34" spans="1:10" x14ac:dyDescent="0.2">
      <c r="A34" s="38"/>
      <c r="B34" s="23"/>
      <c r="C34" s="49"/>
      <c r="D34" s="50"/>
      <c r="E34" s="50"/>
      <c r="F34" s="50"/>
      <c r="G34" s="50"/>
      <c r="H34" s="50"/>
      <c r="I34" s="50"/>
      <c r="J34" s="23"/>
    </row>
    <row r="35" spans="1:10" x14ac:dyDescent="0.2">
      <c r="A35" s="79" t="s">
        <v>15</v>
      </c>
      <c r="B35" s="80"/>
      <c r="C35" s="36">
        <f>C20-C32</f>
        <v>0</v>
      </c>
      <c r="D35" s="51">
        <f t="shared" ref="D35:I35" si="14">D20-D32</f>
        <v>100000</v>
      </c>
      <c r="E35" s="51">
        <f t="shared" si="14"/>
        <v>800000</v>
      </c>
      <c r="F35" s="51">
        <f t="shared" si="14"/>
        <v>3500000</v>
      </c>
      <c r="G35" s="51">
        <f t="shared" si="14"/>
        <v>10000000</v>
      </c>
      <c r="H35" s="51">
        <f t="shared" si="14"/>
        <v>17000000</v>
      </c>
      <c r="I35" s="51">
        <f t="shared" si="14"/>
        <v>30500000</v>
      </c>
      <c r="J35" s="23"/>
    </row>
    <row r="36" spans="1:10" x14ac:dyDescent="0.2">
      <c r="A36" s="38"/>
      <c r="B36" s="46" t="s">
        <v>16</v>
      </c>
      <c r="C36" s="47" t="e">
        <f>C35/C20</f>
        <v>#DIV/0!</v>
      </c>
      <c r="D36" s="28">
        <f t="shared" ref="D36:G36" si="15">D35/D20</f>
        <v>0.4</v>
      </c>
      <c r="E36" s="28">
        <f t="shared" si="15"/>
        <v>0.53333333333333333</v>
      </c>
      <c r="F36" s="28">
        <f t="shared" si="15"/>
        <v>0.7</v>
      </c>
      <c r="G36" s="28">
        <f t="shared" si="15"/>
        <v>0.83333333333333337</v>
      </c>
      <c r="H36" s="28">
        <f>H35/H20</f>
        <v>0.85</v>
      </c>
      <c r="I36" s="28">
        <f>I35/I20</f>
        <v>0.87142857142857144</v>
      </c>
      <c r="J36" s="23"/>
    </row>
    <row r="37" spans="1:10" x14ac:dyDescent="0.2">
      <c r="A37" s="38"/>
      <c r="B37" s="23"/>
      <c r="C37" s="27"/>
      <c r="D37" s="52"/>
      <c r="E37" s="41"/>
      <c r="F37" s="41"/>
      <c r="G37" s="41"/>
      <c r="H37" s="41"/>
      <c r="I37" s="41"/>
      <c r="J37" s="23"/>
    </row>
    <row r="38" spans="1:10" x14ac:dyDescent="0.2">
      <c r="A38" s="77" t="s">
        <v>17</v>
      </c>
      <c r="B38" s="78"/>
      <c r="C38" s="53"/>
      <c r="D38" s="44"/>
      <c r="E38" s="44"/>
      <c r="F38" s="44"/>
      <c r="G38" s="44"/>
      <c r="H38" s="45"/>
      <c r="I38" s="45"/>
      <c r="J38" s="23"/>
    </row>
    <row r="39" spans="1:10" x14ac:dyDescent="0.2">
      <c r="A39" s="54"/>
      <c r="B39" s="55" t="s">
        <v>18</v>
      </c>
      <c r="C39" s="25">
        <v>0</v>
      </c>
      <c r="D39" s="25">
        <v>400000</v>
      </c>
      <c r="E39" s="25">
        <v>1000000</v>
      </c>
      <c r="F39" s="25">
        <v>3000000</v>
      </c>
      <c r="G39" s="25">
        <v>6750000</v>
      </c>
      <c r="H39" s="25">
        <v>7000000</v>
      </c>
      <c r="I39" s="25">
        <v>9000000</v>
      </c>
      <c r="J39" s="23"/>
    </row>
    <row r="40" spans="1:10" x14ac:dyDescent="0.2">
      <c r="A40" s="54"/>
      <c r="B40" s="26" t="s">
        <v>14</v>
      </c>
      <c r="C40" s="28" t="e">
        <f t="shared" ref="C40:I40" si="16">C39/C$20</f>
        <v>#DIV/0!</v>
      </c>
      <c r="D40" s="28">
        <f t="shared" si="16"/>
        <v>1.6</v>
      </c>
      <c r="E40" s="28">
        <f t="shared" si="16"/>
        <v>0.66666666666666663</v>
      </c>
      <c r="F40" s="28">
        <f t="shared" si="16"/>
        <v>0.6</v>
      </c>
      <c r="G40" s="28">
        <f t="shared" si="16"/>
        <v>0.5625</v>
      </c>
      <c r="H40" s="28">
        <f t="shared" si="16"/>
        <v>0.35</v>
      </c>
      <c r="I40" s="28">
        <f t="shared" si="16"/>
        <v>0.25714285714285712</v>
      </c>
      <c r="J40" s="23"/>
    </row>
    <row r="41" spans="1:10" x14ac:dyDescent="0.2">
      <c r="A41" s="54"/>
      <c r="B41" s="30" t="s">
        <v>19</v>
      </c>
      <c r="C41" s="25">
        <v>1000000</v>
      </c>
      <c r="D41" s="25">
        <v>1300000</v>
      </c>
      <c r="E41" s="25">
        <v>1400000</v>
      </c>
      <c r="F41" s="25">
        <v>1500000</v>
      </c>
      <c r="G41" s="25">
        <v>1800000</v>
      </c>
      <c r="H41" s="25">
        <v>2000000</v>
      </c>
      <c r="I41" s="25">
        <v>3000000</v>
      </c>
      <c r="J41" s="23"/>
    </row>
    <row r="42" spans="1:10" x14ac:dyDescent="0.2">
      <c r="A42" s="54"/>
      <c r="B42" s="26" t="s">
        <v>14</v>
      </c>
      <c r="C42" s="28" t="e">
        <f t="shared" ref="C42:I42" si="17">C41/C$20</f>
        <v>#DIV/0!</v>
      </c>
      <c r="D42" s="28">
        <f t="shared" si="17"/>
        <v>5.2</v>
      </c>
      <c r="E42" s="28">
        <f t="shared" si="17"/>
        <v>0.93333333333333335</v>
      </c>
      <c r="F42" s="28">
        <f t="shared" si="17"/>
        <v>0.3</v>
      </c>
      <c r="G42" s="28">
        <f t="shared" si="17"/>
        <v>0.15</v>
      </c>
      <c r="H42" s="28">
        <f t="shared" si="17"/>
        <v>0.1</v>
      </c>
      <c r="I42" s="28">
        <f t="shared" si="17"/>
        <v>8.5714285714285715E-2</v>
      </c>
      <c r="J42" s="23"/>
    </row>
    <row r="43" spans="1:10" x14ac:dyDescent="0.2">
      <c r="A43" s="54"/>
      <c r="B43" s="30" t="s">
        <v>20</v>
      </c>
      <c r="C43" s="25">
        <v>1500000</v>
      </c>
      <c r="D43" s="25">
        <v>2000000</v>
      </c>
      <c r="E43" s="25">
        <v>2500000</v>
      </c>
      <c r="F43" s="25">
        <v>3000000</v>
      </c>
      <c r="G43" s="25">
        <v>3500000</v>
      </c>
      <c r="H43" s="25">
        <v>4000000</v>
      </c>
      <c r="I43" s="25">
        <v>4250000</v>
      </c>
      <c r="J43" s="23"/>
    </row>
    <row r="44" spans="1:10" x14ac:dyDescent="0.2">
      <c r="A44" s="38"/>
      <c r="B44" s="26" t="s">
        <v>14</v>
      </c>
      <c r="C44" s="28" t="e">
        <f t="shared" ref="C44:I44" si="18">C43/C$20</f>
        <v>#DIV/0!</v>
      </c>
      <c r="D44" s="28">
        <f t="shared" si="18"/>
        <v>8</v>
      </c>
      <c r="E44" s="28">
        <f t="shared" si="18"/>
        <v>1.6666666666666667</v>
      </c>
      <c r="F44" s="28">
        <f t="shared" si="18"/>
        <v>0.6</v>
      </c>
      <c r="G44" s="28">
        <f t="shared" si="18"/>
        <v>0.29166666666666669</v>
      </c>
      <c r="H44" s="28">
        <f t="shared" si="18"/>
        <v>0.2</v>
      </c>
      <c r="I44" s="28">
        <f t="shared" si="18"/>
        <v>0.12142857142857143</v>
      </c>
      <c r="J44" s="23"/>
    </row>
    <row r="45" spans="1:10" hidden="1" x14ac:dyDescent="0.2">
      <c r="A45" s="38"/>
      <c r="B45" s="71" t="s">
        <v>21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3"/>
    </row>
    <row r="46" spans="1:10" hidden="1" x14ac:dyDescent="0.2">
      <c r="A46" s="38"/>
      <c r="B46" s="26" t="s">
        <v>14</v>
      </c>
      <c r="C46" s="28" t="e">
        <f t="shared" ref="C46:I46" si="19">C45/C$20</f>
        <v>#DIV/0!</v>
      </c>
      <c r="D46" s="28">
        <f t="shared" si="19"/>
        <v>0</v>
      </c>
      <c r="E46" s="28">
        <f t="shared" si="19"/>
        <v>0</v>
      </c>
      <c r="F46" s="28">
        <f t="shared" si="19"/>
        <v>0</v>
      </c>
      <c r="G46" s="28">
        <f t="shared" si="19"/>
        <v>0</v>
      </c>
      <c r="H46" s="28">
        <f t="shared" si="19"/>
        <v>0</v>
      </c>
      <c r="I46" s="28">
        <f t="shared" si="19"/>
        <v>0</v>
      </c>
      <c r="J46" s="23"/>
    </row>
    <row r="47" spans="1:10" hidden="1" x14ac:dyDescent="0.2">
      <c r="A47" s="38"/>
      <c r="B47" s="71" t="s">
        <v>22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3"/>
    </row>
    <row r="48" spans="1:10" hidden="1" x14ac:dyDescent="0.2">
      <c r="A48" s="38"/>
      <c r="B48" s="26" t="s">
        <v>14</v>
      </c>
      <c r="C48" s="28" t="e">
        <f t="shared" ref="C48:I48" si="20">C47/C$20</f>
        <v>#DIV/0!</v>
      </c>
      <c r="D48" s="28">
        <f t="shared" si="20"/>
        <v>0</v>
      </c>
      <c r="E48" s="28">
        <f t="shared" si="20"/>
        <v>0</v>
      </c>
      <c r="F48" s="28">
        <f t="shared" si="20"/>
        <v>0</v>
      </c>
      <c r="G48" s="28">
        <f t="shared" si="20"/>
        <v>0</v>
      </c>
      <c r="H48" s="28">
        <f t="shared" si="20"/>
        <v>0</v>
      </c>
      <c r="I48" s="28">
        <f t="shared" si="20"/>
        <v>0</v>
      </c>
      <c r="J48" s="23"/>
    </row>
    <row r="49" spans="1:10" hidden="1" x14ac:dyDescent="0.2">
      <c r="A49" s="38"/>
      <c r="B49" s="71" t="s">
        <v>23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3"/>
    </row>
    <row r="50" spans="1:10" hidden="1" x14ac:dyDescent="0.2">
      <c r="A50" s="38"/>
      <c r="B50" s="26" t="s">
        <v>14</v>
      </c>
      <c r="C50" s="28" t="e">
        <f t="shared" ref="C50:I50" si="21">C49/C$20</f>
        <v>#DIV/0!</v>
      </c>
      <c r="D50" s="28">
        <f t="shared" si="21"/>
        <v>0</v>
      </c>
      <c r="E50" s="28">
        <f t="shared" si="21"/>
        <v>0</v>
      </c>
      <c r="F50" s="28">
        <f t="shared" si="21"/>
        <v>0</v>
      </c>
      <c r="G50" s="28">
        <f t="shared" si="21"/>
        <v>0</v>
      </c>
      <c r="H50" s="28">
        <f t="shared" si="21"/>
        <v>0</v>
      </c>
      <c r="I50" s="28">
        <f t="shared" si="21"/>
        <v>0</v>
      </c>
      <c r="J50" s="23"/>
    </row>
    <row r="51" spans="1:10" hidden="1" x14ac:dyDescent="0.2">
      <c r="A51" s="38"/>
      <c r="B51" s="71" t="s">
        <v>24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3"/>
    </row>
    <row r="52" spans="1:10" hidden="1" x14ac:dyDescent="0.2">
      <c r="A52" s="38"/>
      <c r="B52" s="26" t="s">
        <v>14</v>
      </c>
      <c r="C52" s="28" t="e">
        <f t="shared" ref="C52:I52" si="22">C51/C$20</f>
        <v>#DIV/0!</v>
      </c>
      <c r="D52" s="28">
        <f t="shared" si="22"/>
        <v>0</v>
      </c>
      <c r="E52" s="28">
        <f t="shared" si="22"/>
        <v>0</v>
      </c>
      <c r="F52" s="28">
        <f t="shared" si="22"/>
        <v>0</v>
      </c>
      <c r="G52" s="28">
        <f t="shared" si="22"/>
        <v>0</v>
      </c>
      <c r="H52" s="28">
        <f t="shared" si="22"/>
        <v>0</v>
      </c>
      <c r="I52" s="28">
        <f t="shared" si="22"/>
        <v>0</v>
      </c>
      <c r="J52" s="23"/>
    </row>
    <row r="53" spans="1:10" hidden="1" x14ac:dyDescent="0.2">
      <c r="A53" s="38"/>
      <c r="B53" s="71" t="s">
        <v>25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3"/>
    </row>
    <row r="54" spans="1:10" hidden="1" x14ac:dyDescent="0.2">
      <c r="A54" s="38"/>
      <c r="B54" s="26" t="s">
        <v>14</v>
      </c>
      <c r="C54" s="28" t="e">
        <f t="shared" ref="C54:I54" si="23">C53/C$20</f>
        <v>#DIV/0!</v>
      </c>
      <c r="D54" s="28">
        <f t="shared" si="23"/>
        <v>0</v>
      </c>
      <c r="E54" s="28">
        <f t="shared" si="23"/>
        <v>0</v>
      </c>
      <c r="F54" s="28">
        <f t="shared" si="23"/>
        <v>0</v>
      </c>
      <c r="G54" s="28">
        <f t="shared" si="23"/>
        <v>0</v>
      </c>
      <c r="H54" s="28">
        <f t="shared" si="23"/>
        <v>0</v>
      </c>
      <c r="I54" s="28">
        <f t="shared" si="23"/>
        <v>0</v>
      </c>
      <c r="J54" s="23"/>
    </row>
    <row r="55" spans="1:10" x14ac:dyDescent="0.2">
      <c r="A55" s="34"/>
      <c r="B55" s="35" t="s">
        <v>26</v>
      </c>
      <c r="C55" s="36">
        <f>C53+C51+C49+C47+C45+C43+C41+C39</f>
        <v>2500000</v>
      </c>
      <c r="D55" s="37">
        <f t="shared" ref="D55:I55" si="24">D53+D51+D49+D47+D45+D43+D41+D39</f>
        <v>3700000</v>
      </c>
      <c r="E55" s="37">
        <f t="shared" si="24"/>
        <v>4900000</v>
      </c>
      <c r="F55" s="37">
        <f t="shared" si="24"/>
        <v>7500000</v>
      </c>
      <c r="G55" s="37">
        <f t="shared" si="24"/>
        <v>12050000</v>
      </c>
      <c r="H55" s="37">
        <f t="shared" si="24"/>
        <v>13000000</v>
      </c>
      <c r="I55" s="37">
        <f t="shared" si="24"/>
        <v>16250000</v>
      </c>
      <c r="J55" s="23"/>
    </row>
    <row r="56" spans="1:10" x14ac:dyDescent="0.2">
      <c r="A56" s="38"/>
      <c r="B56" s="26" t="s">
        <v>14</v>
      </c>
      <c r="C56" s="28" t="e">
        <f t="shared" ref="C56:I56" si="25">C55/C$20</f>
        <v>#DIV/0!</v>
      </c>
      <c r="D56" s="28">
        <f t="shared" si="25"/>
        <v>14.8</v>
      </c>
      <c r="E56" s="28">
        <f t="shared" si="25"/>
        <v>3.2666666666666666</v>
      </c>
      <c r="F56" s="28">
        <f t="shared" si="25"/>
        <v>1.5</v>
      </c>
      <c r="G56" s="28">
        <f t="shared" si="25"/>
        <v>1.0041666666666667</v>
      </c>
      <c r="H56" s="28">
        <f t="shared" si="25"/>
        <v>0.65</v>
      </c>
      <c r="I56" s="28">
        <f t="shared" si="25"/>
        <v>0.4642857142857143</v>
      </c>
      <c r="J56" s="23"/>
    </row>
    <row r="57" spans="1:10" x14ac:dyDescent="0.2">
      <c r="A57" s="38"/>
      <c r="B57" s="26"/>
      <c r="C57" s="27"/>
      <c r="D57" s="57"/>
      <c r="E57" s="57"/>
      <c r="F57" s="57"/>
      <c r="G57" s="57"/>
      <c r="H57" s="57"/>
      <c r="I57" s="57"/>
      <c r="J57" s="23"/>
    </row>
    <row r="58" spans="1:10" x14ac:dyDescent="0.2">
      <c r="A58" s="79" t="s">
        <v>27</v>
      </c>
      <c r="B58" s="81"/>
      <c r="C58" s="36">
        <f>C35-C55</f>
        <v>-2500000</v>
      </c>
      <c r="D58" s="37">
        <f t="shared" ref="D58:I58" si="26">D35-D55</f>
        <v>-3600000</v>
      </c>
      <c r="E58" s="37">
        <f t="shared" si="26"/>
        <v>-4100000</v>
      </c>
      <c r="F58" s="37">
        <f t="shared" si="26"/>
        <v>-4000000</v>
      </c>
      <c r="G58" s="37">
        <f t="shared" si="26"/>
        <v>-2050000</v>
      </c>
      <c r="H58" s="37">
        <f t="shared" si="26"/>
        <v>4000000</v>
      </c>
      <c r="I58" s="37">
        <f t="shared" si="26"/>
        <v>14250000</v>
      </c>
      <c r="J58" s="23"/>
    </row>
    <row r="59" spans="1:10" hidden="1" x14ac:dyDescent="0.2">
      <c r="A59" s="38"/>
      <c r="B59" s="26" t="s">
        <v>28</v>
      </c>
      <c r="C59" s="28" t="e">
        <f t="shared" ref="C59:I59" si="27">C58/C$20</f>
        <v>#DIV/0!</v>
      </c>
      <c r="D59" s="28">
        <f t="shared" si="27"/>
        <v>-14.4</v>
      </c>
      <c r="E59" s="28">
        <f t="shared" si="27"/>
        <v>-2.7333333333333334</v>
      </c>
      <c r="F59" s="28">
        <f t="shared" si="27"/>
        <v>-0.8</v>
      </c>
      <c r="G59" s="28">
        <f t="shared" si="27"/>
        <v>-0.17083333333333334</v>
      </c>
      <c r="H59" s="28">
        <f t="shared" si="27"/>
        <v>0.2</v>
      </c>
      <c r="I59" s="28">
        <f t="shared" si="27"/>
        <v>0.40714285714285714</v>
      </c>
      <c r="J59" s="23"/>
    </row>
    <row r="60" spans="1:10" hidden="1" x14ac:dyDescent="0.2">
      <c r="A60" s="38"/>
      <c r="B60" s="33" t="s">
        <v>29</v>
      </c>
      <c r="C60" s="25">
        <v>0</v>
      </c>
      <c r="D60" s="58">
        <v>0</v>
      </c>
      <c r="E60" s="58">
        <v>0</v>
      </c>
      <c r="F60" s="58">
        <v>0</v>
      </c>
      <c r="G60" s="59">
        <v>0</v>
      </c>
      <c r="H60" s="58">
        <v>0</v>
      </c>
      <c r="I60" s="58">
        <v>0</v>
      </c>
      <c r="J60" s="23"/>
    </row>
    <row r="61" spans="1:10" hidden="1" x14ac:dyDescent="0.2">
      <c r="A61" s="38"/>
      <c r="B61" s="26" t="s">
        <v>14</v>
      </c>
      <c r="C61" s="28" t="e">
        <f t="shared" ref="C61:I61" si="28">C60/C$20</f>
        <v>#DIV/0!</v>
      </c>
      <c r="D61" s="28">
        <f t="shared" si="28"/>
        <v>0</v>
      </c>
      <c r="E61" s="28">
        <f t="shared" si="28"/>
        <v>0</v>
      </c>
      <c r="F61" s="28">
        <f t="shared" si="28"/>
        <v>0</v>
      </c>
      <c r="G61" s="28">
        <f t="shared" si="28"/>
        <v>0</v>
      </c>
      <c r="H61" s="28">
        <f t="shared" si="28"/>
        <v>0</v>
      </c>
      <c r="I61" s="28">
        <f t="shared" si="28"/>
        <v>0</v>
      </c>
      <c r="J61" s="23"/>
    </row>
    <row r="62" spans="1:10" hidden="1" x14ac:dyDescent="0.2">
      <c r="A62" s="38"/>
      <c r="B62" s="33" t="s">
        <v>30</v>
      </c>
      <c r="C62" s="25">
        <v>0</v>
      </c>
      <c r="D62" s="58">
        <v>0</v>
      </c>
      <c r="E62" s="58">
        <v>0</v>
      </c>
      <c r="F62" s="58">
        <v>0</v>
      </c>
      <c r="G62" s="59">
        <v>0</v>
      </c>
      <c r="H62" s="58">
        <v>0</v>
      </c>
      <c r="I62" s="58">
        <v>0</v>
      </c>
      <c r="J62" s="23"/>
    </row>
    <row r="63" spans="1:10" hidden="1" x14ac:dyDescent="0.2">
      <c r="A63" s="38"/>
      <c r="B63" s="60" t="s">
        <v>14</v>
      </c>
      <c r="C63" s="28" t="e">
        <f t="shared" ref="C63:I63" si="29">C62/C$20</f>
        <v>#DIV/0!</v>
      </c>
      <c r="D63" s="28">
        <f t="shared" si="29"/>
        <v>0</v>
      </c>
      <c r="E63" s="28">
        <f t="shared" si="29"/>
        <v>0</v>
      </c>
      <c r="F63" s="28">
        <f t="shared" si="29"/>
        <v>0</v>
      </c>
      <c r="G63" s="28">
        <f t="shared" si="29"/>
        <v>0</v>
      </c>
      <c r="H63" s="28">
        <f t="shared" si="29"/>
        <v>0</v>
      </c>
      <c r="I63" s="28">
        <f t="shared" si="29"/>
        <v>0</v>
      </c>
      <c r="J63" s="23"/>
    </row>
    <row r="64" spans="1:10" hidden="1" x14ac:dyDescent="0.2">
      <c r="A64" s="79" t="s">
        <v>31</v>
      </c>
      <c r="B64" s="81"/>
      <c r="C64" s="36">
        <f>C58-C60-C62</f>
        <v>-2500000</v>
      </c>
      <c r="D64" s="36">
        <f t="shared" ref="D64:I64" si="30">D58-D60-D62</f>
        <v>-3600000</v>
      </c>
      <c r="E64" s="36">
        <f t="shared" si="30"/>
        <v>-4100000</v>
      </c>
      <c r="F64" s="36">
        <f t="shared" si="30"/>
        <v>-4000000</v>
      </c>
      <c r="G64" s="36">
        <f t="shared" si="30"/>
        <v>-2050000</v>
      </c>
      <c r="H64" s="36">
        <f t="shared" si="30"/>
        <v>4000000</v>
      </c>
      <c r="I64" s="36">
        <f t="shared" si="30"/>
        <v>14250000</v>
      </c>
      <c r="J64" s="23"/>
    </row>
    <row r="65" spans="1:11" hidden="1" x14ac:dyDescent="0.2">
      <c r="A65" s="38"/>
      <c r="B65" s="33" t="s">
        <v>32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3"/>
    </row>
    <row r="66" spans="1:11" hidden="1" x14ac:dyDescent="0.2">
      <c r="A66" s="38"/>
      <c r="B66" s="61" t="s">
        <v>33</v>
      </c>
      <c r="C66" s="47">
        <f>C65/C64</f>
        <v>0</v>
      </c>
      <c r="D66" s="47">
        <f>D65/D64</f>
        <v>0</v>
      </c>
      <c r="E66" s="47">
        <f t="shared" ref="E66:I66" si="31">E65/E64</f>
        <v>0</v>
      </c>
      <c r="F66" s="47">
        <f t="shared" si="31"/>
        <v>0</v>
      </c>
      <c r="G66" s="47">
        <f t="shared" si="31"/>
        <v>0</v>
      </c>
      <c r="H66" s="47">
        <f t="shared" si="31"/>
        <v>0</v>
      </c>
      <c r="I66" s="47">
        <f t="shared" si="31"/>
        <v>0</v>
      </c>
      <c r="J66" s="23" t="s">
        <v>49</v>
      </c>
    </row>
    <row r="67" spans="1:11" hidden="1" x14ac:dyDescent="0.2">
      <c r="A67" s="79" t="s">
        <v>34</v>
      </c>
      <c r="B67" s="81"/>
      <c r="C67" s="36">
        <f>C64-C65</f>
        <v>-2500000</v>
      </c>
      <c r="D67" s="36">
        <f t="shared" ref="D67:I67" si="32">D64-D65</f>
        <v>-3600000</v>
      </c>
      <c r="E67" s="36">
        <f t="shared" si="32"/>
        <v>-4100000</v>
      </c>
      <c r="F67" s="36">
        <f t="shared" si="32"/>
        <v>-4000000</v>
      </c>
      <c r="G67" s="36">
        <f t="shared" si="32"/>
        <v>-2050000</v>
      </c>
      <c r="H67" s="36">
        <f t="shared" si="32"/>
        <v>4000000</v>
      </c>
      <c r="I67" s="36">
        <f t="shared" si="32"/>
        <v>14250000</v>
      </c>
      <c r="J67" s="23"/>
    </row>
    <row r="68" spans="1:11" hidden="1" x14ac:dyDescent="0.2">
      <c r="A68" s="54"/>
      <c r="B68" s="26" t="s">
        <v>35</v>
      </c>
      <c r="C68" s="47" t="e">
        <f t="shared" ref="C68:I68" si="33">C67/C20</f>
        <v>#DIV/0!</v>
      </c>
      <c r="D68" s="47">
        <f t="shared" si="33"/>
        <v>-14.4</v>
      </c>
      <c r="E68" s="47">
        <f t="shared" si="33"/>
        <v>-2.7333333333333334</v>
      </c>
      <c r="F68" s="47">
        <f t="shared" si="33"/>
        <v>-0.8</v>
      </c>
      <c r="G68" s="47">
        <f t="shared" si="33"/>
        <v>-0.17083333333333334</v>
      </c>
      <c r="H68" s="47">
        <f t="shared" si="33"/>
        <v>0.2</v>
      </c>
      <c r="I68" s="47">
        <f t="shared" si="33"/>
        <v>0.40714285714285714</v>
      </c>
      <c r="J68" s="23"/>
    </row>
    <row r="69" spans="1:11" x14ac:dyDescent="0.2">
      <c r="A69" s="38"/>
      <c r="B69" s="26"/>
      <c r="C69" s="27"/>
      <c r="D69" s="57"/>
      <c r="E69" s="57"/>
      <c r="F69" s="57"/>
      <c r="G69" s="57"/>
      <c r="H69" s="57"/>
      <c r="I69" s="57"/>
      <c r="J69" s="23"/>
    </row>
    <row r="70" spans="1:11" x14ac:dyDescent="0.2">
      <c r="A70" s="77" t="s">
        <v>36</v>
      </c>
      <c r="B70" s="78"/>
      <c r="C70" s="42"/>
      <c r="D70" s="62"/>
      <c r="E70" s="62"/>
      <c r="F70" s="62"/>
      <c r="G70" s="62"/>
      <c r="H70" s="63"/>
      <c r="I70" s="63"/>
      <c r="J70" s="23"/>
    </row>
    <row r="71" spans="1:11" x14ac:dyDescent="0.2">
      <c r="A71" s="38"/>
      <c r="B71" s="64" t="s">
        <v>37</v>
      </c>
      <c r="C71" s="25">
        <v>300000</v>
      </c>
      <c r="D71" s="65">
        <f t="shared" ref="D71:I71" si="34">C74</f>
        <v>800000</v>
      </c>
      <c r="E71" s="65">
        <f t="shared" si="34"/>
        <v>200000</v>
      </c>
      <c r="F71" s="65">
        <f t="shared" si="34"/>
        <v>4100000</v>
      </c>
      <c r="G71" s="65">
        <f t="shared" si="34"/>
        <v>100000</v>
      </c>
      <c r="H71" s="65">
        <f t="shared" si="34"/>
        <v>1050000</v>
      </c>
      <c r="I71" s="65">
        <f t="shared" si="34"/>
        <v>5050000</v>
      </c>
      <c r="J71" s="23"/>
    </row>
    <row r="72" spans="1:11" x14ac:dyDescent="0.2">
      <c r="A72" s="38"/>
      <c r="B72" s="64" t="s">
        <v>38</v>
      </c>
      <c r="C72" s="66">
        <f>C58-C65</f>
        <v>-2500000</v>
      </c>
      <c r="D72" s="66">
        <f t="shared" ref="D72:I72" si="35">D58-D65</f>
        <v>-3600000</v>
      </c>
      <c r="E72" s="66">
        <f t="shared" si="35"/>
        <v>-4100000</v>
      </c>
      <c r="F72" s="66">
        <f t="shared" si="35"/>
        <v>-4000000</v>
      </c>
      <c r="G72" s="66">
        <f t="shared" si="35"/>
        <v>-2050000</v>
      </c>
      <c r="H72" s="66">
        <f t="shared" si="35"/>
        <v>4000000</v>
      </c>
      <c r="I72" s="66">
        <f t="shared" si="35"/>
        <v>14250000</v>
      </c>
      <c r="J72" s="23"/>
    </row>
    <row r="73" spans="1:11" x14ac:dyDescent="0.2">
      <c r="A73" s="38"/>
      <c r="B73" s="64" t="s">
        <v>39</v>
      </c>
      <c r="C73" s="25">
        <v>3000000</v>
      </c>
      <c r="D73" s="67">
        <v>3000000</v>
      </c>
      <c r="E73" s="67">
        <v>8000000</v>
      </c>
      <c r="F73" s="67">
        <v>0</v>
      </c>
      <c r="G73" s="67">
        <v>3000000</v>
      </c>
      <c r="H73" s="67">
        <v>0</v>
      </c>
      <c r="I73" s="67">
        <v>0</v>
      </c>
      <c r="J73" s="23"/>
    </row>
    <row r="74" spans="1:11" x14ac:dyDescent="0.2">
      <c r="A74" s="34"/>
      <c r="B74" s="56" t="s">
        <v>40</v>
      </c>
      <c r="C74" s="37">
        <f>C71+C72+C73</f>
        <v>800000</v>
      </c>
      <c r="D74" s="37">
        <f t="shared" ref="D74:I74" si="36">D71+D72+D73</f>
        <v>200000</v>
      </c>
      <c r="E74" s="37">
        <f t="shared" si="36"/>
        <v>4100000</v>
      </c>
      <c r="F74" s="37">
        <f t="shared" si="36"/>
        <v>100000</v>
      </c>
      <c r="G74" s="37">
        <f t="shared" si="36"/>
        <v>1050000</v>
      </c>
      <c r="H74" s="37">
        <f t="shared" si="36"/>
        <v>5050000</v>
      </c>
      <c r="I74" s="37">
        <f t="shared" si="36"/>
        <v>19300000</v>
      </c>
      <c r="J74" s="74"/>
    </row>
    <row r="75" spans="1:11" x14ac:dyDescent="0.2">
      <c r="A75" s="38"/>
      <c r="D75" s="69"/>
      <c r="E75" s="69"/>
      <c r="F75" s="69"/>
      <c r="G75" s="69"/>
      <c r="H75" s="69"/>
      <c r="I75" s="69"/>
      <c r="J75" s="75"/>
      <c r="K75" s="76"/>
    </row>
  </sheetData>
  <mergeCells count="7">
    <mergeCell ref="A70:B70"/>
    <mergeCell ref="A23:B23"/>
    <mergeCell ref="A35:B35"/>
    <mergeCell ref="A38:B38"/>
    <mergeCell ref="A58:B58"/>
    <mergeCell ref="A64:B64"/>
    <mergeCell ref="A67:B67"/>
  </mergeCells>
  <dataValidations count="1">
    <dataValidation allowBlank="1" showInputMessage="1" sqref="J66" xr:uid="{EF478323-3166-FF4C-B1B1-43940726F7FA}"/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IrishAngels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 Bowman</dc:creator>
  <cp:lastModifiedBy>Gale Bowman</cp:lastModifiedBy>
  <dcterms:created xsi:type="dcterms:W3CDTF">2016-04-25T17:43:35Z</dcterms:created>
  <dcterms:modified xsi:type="dcterms:W3CDTF">2021-09-08T03:39:12Z</dcterms:modified>
</cp:coreProperties>
</file>